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3030" windowWidth="15330" windowHeight="5295" tabRatio="636"/>
  </bookViews>
  <sheets>
    <sheet name="CSBG_200%" sheetId="2" r:id="rId1"/>
    <sheet name="Matrix_01_23_09" sheetId="1" r:id="rId2"/>
  </sheets>
  <definedNames>
    <definedName name="_xlnm.Print_Area" localSheetId="1">Matrix_01_23_09!$A$1:$J$29</definedName>
  </definedNames>
  <calcPr calcId="125725"/>
</workbook>
</file>

<file path=xl/calcChain.xml><?xml version="1.0" encoding="utf-8"?>
<calcChain xmlns="http://schemas.openxmlformats.org/spreadsheetml/2006/main">
  <c r="F8" i="1"/>
  <c r="J8"/>
  <c r="H8"/>
  <c r="I8"/>
  <c r="B8"/>
  <c r="C8"/>
  <c r="G8"/>
  <c r="F9"/>
  <c r="H9"/>
  <c r="I9"/>
  <c r="E8"/>
  <c r="D8"/>
  <c r="F10"/>
  <c r="F11"/>
  <c r="B9"/>
  <c r="C9"/>
  <c r="G9"/>
  <c r="J9"/>
  <c r="E9"/>
  <c r="D9"/>
  <c r="J10"/>
  <c r="H10"/>
  <c r="I10"/>
  <c r="E10"/>
  <c r="D10"/>
  <c r="B10"/>
  <c r="C10"/>
  <c r="G10"/>
  <c r="E11"/>
  <c r="D11"/>
  <c r="G11"/>
  <c r="J11"/>
  <c r="F12"/>
  <c r="H11"/>
  <c r="I11"/>
  <c r="B11"/>
  <c r="C11"/>
  <c r="J12"/>
  <c r="G12"/>
  <c r="B12"/>
  <c r="C12"/>
  <c r="F13"/>
  <c r="H12"/>
  <c r="I12"/>
  <c r="E12"/>
  <c r="D12"/>
  <c r="B13"/>
  <c r="C13"/>
  <c r="J13"/>
  <c r="E13"/>
  <c r="D13"/>
  <c r="F14"/>
  <c r="H13"/>
  <c r="I13"/>
  <c r="G13"/>
  <c r="F15"/>
  <c r="J14"/>
  <c r="H14"/>
  <c r="I14"/>
  <c r="E14"/>
  <c r="D14"/>
  <c r="G14"/>
  <c r="B14"/>
  <c r="C14"/>
  <c r="E15"/>
  <c r="D15"/>
  <c r="G15"/>
  <c r="B15"/>
  <c r="C15"/>
  <c r="F16"/>
  <c r="H15"/>
  <c r="I15"/>
  <c r="J15"/>
  <c r="J16"/>
  <c r="G16"/>
  <c r="H16"/>
  <c r="I16"/>
  <c r="B16"/>
  <c r="C16"/>
  <c r="F17"/>
  <c r="E16"/>
  <c r="D16"/>
  <c r="B17"/>
  <c r="C17"/>
  <c r="F18"/>
  <c r="H17"/>
  <c r="I17"/>
  <c r="J17"/>
  <c r="E17"/>
  <c r="D17"/>
  <c r="G17"/>
  <c r="F19"/>
  <c r="J18"/>
  <c r="H18"/>
  <c r="I18"/>
  <c r="G18"/>
  <c r="E18"/>
  <c r="D18"/>
  <c r="B18"/>
  <c r="C18"/>
  <c r="E19"/>
  <c r="D19"/>
  <c r="G19"/>
  <c r="F20"/>
  <c r="H19"/>
  <c r="I19"/>
  <c r="J19"/>
  <c r="B19"/>
  <c r="C19"/>
  <c r="J20"/>
  <c r="G20"/>
  <c r="B20"/>
  <c r="C20"/>
  <c r="F21"/>
  <c r="H20"/>
  <c r="I20"/>
  <c r="E20"/>
  <c r="D20"/>
  <c r="B21"/>
  <c r="C21"/>
  <c r="F22"/>
  <c r="H21"/>
  <c r="I21"/>
  <c r="J21"/>
  <c r="G21"/>
  <c r="E21"/>
  <c r="D21"/>
  <c r="F23"/>
  <c r="J22"/>
  <c r="H22"/>
  <c r="I22"/>
  <c r="E22"/>
  <c r="D22"/>
  <c r="G22"/>
  <c r="B22"/>
  <c r="C22"/>
  <c r="E23"/>
  <c r="D23"/>
  <c r="G23"/>
  <c r="J23"/>
  <c r="F24"/>
  <c r="H23"/>
  <c r="I23"/>
  <c r="B23"/>
  <c r="C23"/>
  <c r="J24"/>
  <c r="G24"/>
  <c r="B24"/>
  <c r="C24"/>
  <c r="F25"/>
  <c r="E24"/>
  <c r="D24"/>
  <c r="H24"/>
  <c r="I24"/>
  <c r="B25"/>
  <c r="C25"/>
  <c r="J25"/>
  <c r="E25"/>
  <c r="D25"/>
  <c r="F26"/>
  <c r="H25"/>
  <c r="I25"/>
  <c r="G25"/>
  <c r="F27"/>
  <c r="J26"/>
  <c r="H26"/>
  <c r="I26"/>
  <c r="E26"/>
  <c r="D26"/>
  <c r="B26"/>
  <c r="C26"/>
  <c r="G26"/>
  <c r="E27"/>
  <c r="D27"/>
  <c r="G27"/>
  <c r="B27"/>
  <c r="C27"/>
  <c r="H27"/>
  <c r="I27"/>
  <c r="J27"/>
</calcChain>
</file>

<file path=xl/sharedStrings.xml><?xml version="1.0" encoding="utf-8"?>
<sst xmlns="http://schemas.openxmlformats.org/spreadsheetml/2006/main" count="23" uniqueCount="23">
  <si>
    <t>LOW-INCOME HOME ENERGY ASSISTANCE PROGRAM PAYMENT MATRIX</t>
  </si>
  <si>
    <t>BY HOUSEHOLD SIZE AND INCOME</t>
  </si>
  <si>
    <t>NUMBER OF PEOPLE IN HOUSEHOLD</t>
  </si>
  <si>
    <t>HOUSEHOLD INCOME IN DOLLARS PER YEAR</t>
  </si>
  <si>
    <t>50% of Poverty or Less</t>
  </si>
  <si>
    <t>Over 50% of Poverty but Less than 75%</t>
  </si>
  <si>
    <t>At or Below</t>
  </si>
  <si>
    <t>Annual Income at Least but No Greater Than</t>
  </si>
  <si>
    <t xml:space="preserve"> </t>
  </si>
  <si>
    <t>100% poverty for 1 person household =</t>
  </si>
  <si>
    <t>Additional $ per household at 100% poverty =</t>
  </si>
  <si>
    <t>Over 125% but no more than 150% Poverty</t>
  </si>
  <si>
    <t xml:space="preserve"> At least 75% but no more than 100% Poverty</t>
  </si>
  <si>
    <t>Over 100%  but no more than 125% Poverty</t>
  </si>
  <si>
    <t xml:space="preserve">Enter #'s in yellow boxes.  </t>
  </si>
  <si>
    <r>
      <t>HOME ENERGY BENEFITS</t>
    </r>
    <r>
      <rPr>
        <b/>
        <vertAlign val="superscript"/>
        <sz val="14"/>
        <rFont val="Arial"/>
      </rPr>
      <t>1</t>
    </r>
    <r>
      <rPr>
        <b/>
        <sz val="14"/>
        <rFont val="Arial"/>
      </rPr>
      <t xml:space="preserve"> AND POVERTY LEVELS</t>
    </r>
  </si>
  <si>
    <t>FY 2009-2010</t>
  </si>
  <si>
    <t>COMMUNITY SERVICES BLOCK GRANT (CSBG)</t>
  </si>
  <si>
    <r>
      <t>POVERTY INCOME GUIDELINES</t>
    </r>
    <r>
      <rPr>
        <sz val="20"/>
        <rFont val="Arial"/>
        <family val="2"/>
      </rPr>
      <t>*</t>
    </r>
  </si>
  <si>
    <t>PEOPLE IN THE HOUSEHOLD</t>
  </si>
  <si>
    <t>Add this amount for each additional person in the household with more than 8 people.</t>
  </si>
  <si>
    <r>
      <t>·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 xml:space="preserve">These income limits are based on the 2009 U. S. Department of Health and Human Services Poverty Guidelines published in the </t>
    </r>
    <r>
      <rPr>
        <i/>
        <sz val="10"/>
        <rFont val="Arial"/>
        <family val="2"/>
      </rPr>
      <t>Federal Register</t>
    </r>
    <r>
      <rPr>
        <sz val="10"/>
        <rFont val="Arial"/>
        <family val="2"/>
      </rPr>
      <t>, Vol. 74, Number 14, January 23, 2009 pp. 4199-4202.</t>
    </r>
  </si>
  <si>
    <r>
      <t xml:space="preserve">1 </t>
    </r>
    <r>
      <rPr>
        <b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These benefit levels are effective April 1, 2012</t>
    </r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</si>
</sst>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6" formatCode="&quot;$&quot;#,##0_);[Red]\(&quot;$&quot;#,##0\)"/>
    <numFmt numFmtId="165" formatCode="&quot;$&quot;#,##0"/>
  </numFmts>
  <fonts count="23">
    <font>
      <sz val="10"/>
      <name val="Arial"/>
    </font>
    <font>
      <sz val="10"/>
      <name val="Arial"/>
    </font>
    <font>
      <b/>
      <sz val="18"/>
      <name val="Arial"/>
    </font>
    <font>
      <b/>
      <sz val="12"/>
      <name val="Arial"/>
    </font>
    <font>
      <b/>
      <vertAlign val="superscript"/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4"/>
      <name val="Arial"/>
    </font>
    <font>
      <sz val="14"/>
      <name val="Arial"/>
    </font>
    <font>
      <b/>
      <vertAlign val="superscript"/>
      <sz val="14"/>
      <name val="Arial"/>
    </font>
    <font>
      <sz val="12"/>
      <name val="Times New Roman"/>
      <family val="1"/>
    </font>
    <font>
      <sz val="20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25"/>
      <name val="Arial"/>
      <family val="2"/>
    </font>
    <font>
      <sz val="2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i/>
      <sz val="10"/>
      <name val="Arial"/>
      <family val="2"/>
    </font>
    <font>
      <sz val="16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" fontId="1" fillId="0" borderId="0"/>
    <xf numFmtId="3" fontId="1" fillId="0" borderId="0"/>
    <xf numFmtId="5" fontId="1" fillId="0" borderId="0"/>
    <xf numFmtId="14" fontId="1" fillId="0" borderId="0"/>
    <xf numFmtId="2" fontId="1" fillId="0" borderId="0"/>
    <xf numFmtId="0" fontId="2" fillId="0" borderId="0"/>
    <xf numFmtId="0" fontId="3" fillId="0" borderId="0"/>
    <xf numFmtId="0" fontId="1" fillId="0" borderId="1"/>
  </cellStyleXfs>
  <cellXfs count="85">
    <xf numFmtId="0" fontId="0" fillId="0" borderId="0" xfId="0"/>
    <xf numFmtId="0" fontId="0" fillId="0" borderId="0" xfId="0" applyBorder="1"/>
    <xf numFmtId="5" fontId="0" fillId="0" borderId="0" xfId="0" applyNumberFormat="1" applyBorder="1"/>
    <xf numFmtId="0" fontId="7" fillId="0" borderId="2" xfId="0" applyFont="1" applyBorder="1"/>
    <xf numFmtId="0" fontId="7" fillId="0" borderId="3" xfId="0" applyFont="1" applyBorder="1"/>
    <xf numFmtId="165" fontId="1" fillId="0" borderId="0" xfId="1" applyNumberFormat="1"/>
    <xf numFmtId="0" fontId="1" fillId="0" borderId="0" xfId="1" applyNumberFormat="1" applyBorder="1"/>
    <xf numFmtId="0" fontId="1" fillId="2" borderId="4" xfId="1" applyNumberFormat="1" applyFill="1" applyBorder="1"/>
    <xf numFmtId="0" fontId="0" fillId="2" borderId="4" xfId="0" applyFill="1" applyBorder="1"/>
    <xf numFmtId="0" fontId="1" fillId="0" borderId="4" xfId="1" applyNumberFormat="1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1" fillId="2" borderId="0" xfId="1" applyNumberFormat="1" applyFont="1" applyFill="1"/>
    <xf numFmtId="5" fontId="1" fillId="2" borderId="0" xfId="1" applyNumberFormat="1" applyFill="1"/>
    <xf numFmtId="0" fontId="8" fillId="0" borderId="4" xfId="1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/>
    </xf>
    <xf numFmtId="0" fontId="8" fillId="3" borderId="6" xfId="1" applyNumberFormat="1" applyFont="1" applyFill="1" applyBorder="1" applyAlignment="1">
      <alignment horizontal="center"/>
    </xf>
    <xf numFmtId="5" fontId="9" fillId="3" borderId="7" xfId="0" applyNumberFormat="1" applyFont="1" applyFill="1" applyBorder="1" applyAlignment="1" applyProtection="1">
      <alignment horizontal="center"/>
      <protection hidden="1"/>
    </xf>
    <xf numFmtId="5" fontId="9" fillId="3" borderId="0" xfId="0" applyNumberFormat="1" applyFont="1" applyFill="1" applyBorder="1" applyAlignment="1" applyProtection="1">
      <alignment horizontal="center"/>
      <protection hidden="1"/>
    </xf>
    <xf numFmtId="5" fontId="9" fillId="3" borderId="8" xfId="0" applyNumberFormat="1" applyFont="1" applyFill="1" applyBorder="1" applyAlignment="1" applyProtection="1">
      <alignment horizontal="center"/>
      <protection hidden="1"/>
    </xf>
    <xf numFmtId="5" fontId="9" fillId="3" borderId="9" xfId="0" applyNumberFormat="1" applyFont="1" applyFill="1" applyBorder="1" applyAlignment="1" applyProtection="1">
      <alignment horizontal="center"/>
      <protection hidden="1"/>
    </xf>
    <xf numFmtId="0" fontId="8" fillId="4" borderId="10" xfId="1" applyNumberFormat="1" applyFont="1" applyFill="1" applyBorder="1" applyAlignment="1">
      <alignment horizontal="center"/>
    </xf>
    <xf numFmtId="5" fontId="9" fillId="4" borderId="7" xfId="0" applyNumberFormat="1" applyFont="1" applyFill="1" applyBorder="1" applyAlignment="1" applyProtection="1">
      <alignment horizontal="center"/>
      <protection hidden="1"/>
    </xf>
    <xf numFmtId="5" fontId="9" fillId="4" borderId="0" xfId="0" applyNumberFormat="1" applyFont="1" applyFill="1" applyBorder="1" applyAlignment="1" applyProtection="1">
      <alignment horizontal="center"/>
      <protection hidden="1"/>
    </xf>
    <xf numFmtId="5" fontId="9" fillId="4" borderId="8" xfId="0" applyNumberFormat="1" applyFont="1" applyFill="1" applyBorder="1" applyAlignment="1" applyProtection="1">
      <alignment horizontal="center"/>
      <protection hidden="1"/>
    </xf>
    <xf numFmtId="165" fontId="9" fillId="4" borderId="7" xfId="0" applyNumberFormat="1" applyFont="1" applyFill="1" applyBorder="1" applyAlignment="1" applyProtection="1">
      <alignment horizontal="center"/>
      <protection hidden="1"/>
    </xf>
    <xf numFmtId="5" fontId="9" fillId="4" borderId="9" xfId="0" applyNumberFormat="1" applyFont="1" applyFill="1" applyBorder="1" applyAlignment="1" applyProtection="1">
      <alignment horizontal="center"/>
      <protection hidden="1"/>
    </xf>
    <xf numFmtId="0" fontId="8" fillId="0" borderId="10" xfId="1" applyNumberFormat="1" applyFont="1" applyFill="1" applyBorder="1" applyAlignment="1">
      <alignment horizontal="center"/>
    </xf>
    <xf numFmtId="5" fontId="9" fillId="0" borderId="7" xfId="0" applyNumberFormat="1" applyFont="1" applyFill="1" applyBorder="1" applyAlignment="1" applyProtection="1">
      <alignment horizontal="center"/>
      <protection hidden="1"/>
    </xf>
    <xf numFmtId="5" fontId="9" fillId="0" borderId="0" xfId="0" applyNumberFormat="1" applyFont="1" applyFill="1" applyBorder="1" applyAlignment="1" applyProtection="1">
      <alignment horizontal="center"/>
      <protection hidden="1"/>
    </xf>
    <xf numFmtId="5" fontId="9" fillId="0" borderId="8" xfId="0" applyNumberFormat="1" applyFont="1" applyFill="1" applyBorder="1" applyAlignment="1" applyProtection="1">
      <alignment horizontal="center"/>
      <protection hidden="1"/>
    </xf>
    <xf numFmtId="165" fontId="9" fillId="0" borderId="7" xfId="0" applyNumberFormat="1" applyFont="1" applyFill="1" applyBorder="1" applyAlignment="1" applyProtection="1">
      <alignment horizontal="center"/>
      <protection hidden="1"/>
    </xf>
    <xf numFmtId="5" fontId="9" fillId="0" borderId="9" xfId="0" applyNumberFormat="1" applyFont="1" applyFill="1" applyBorder="1" applyAlignment="1" applyProtection="1">
      <alignment horizontal="center"/>
      <protection hidden="1"/>
    </xf>
    <xf numFmtId="0" fontId="8" fillId="3" borderId="10" xfId="1" applyNumberFormat="1" applyFont="1" applyFill="1" applyBorder="1" applyAlignment="1">
      <alignment horizontal="center"/>
    </xf>
    <xf numFmtId="5" fontId="9" fillId="4" borderId="11" xfId="0" applyNumberFormat="1" applyFont="1" applyFill="1" applyBorder="1" applyAlignment="1" applyProtection="1">
      <alignment horizontal="center"/>
      <protection hidden="1"/>
    </xf>
    <xf numFmtId="0" fontId="8" fillId="4" borderId="12" xfId="1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5" fillId="5" borderId="13" xfId="0" applyFont="1" applyFill="1" applyBorder="1" applyAlignment="1">
      <alignment horizontal="center" vertical="top" wrapText="1"/>
    </xf>
    <xf numFmtId="9" fontId="15" fillId="5" borderId="9" xfId="0" applyNumberFormat="1" applyFont="1" applyFill="1" applyBorder="1" applyAlignment="1">
      <alignment horizontal="center" vertical="top" wrapText="1"/>
    </xf>
    <xf numFmtId="0" fontId="0" fillId="5" borderId="3" xfId="0" applyFill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6" fontId="17" fillId="5" borderId="3" xfId="0" applyNumberFormat="1" applyFont="1" applyFill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8" fillId="0" borderId="0" xfId="0" applyFont="1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9" fontId="2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/>
    <xf numFmtId="0" fontId="0" fillId="0" borderId="0" xfId="0"/>
    <xf numFmtId="0" fontId="1" fillId="0" borderId="0" xfId="1" applyNumberFormat="1" applyFont="1" applyBorder="1" applyAlignment="1">
      <alignment wrapText="1"/>
    </xf>
    <xf numFmtId="0" fontId="0" fillId="0" borderId="0" xfId="0" applyBorder="1" applyAlignment="1"/>
    <xf numFmtId="0" fontId="8" fillId="0" borderId="22" xfId="1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1" applyNumberFormat="1" applyFont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center"/>
    </xf>
    <xf numFmtId="0" fontId="9" fillId="0" borderId="9" xfId="1" applyNumberFormat="1" applyFont="1" applyBorder="1" applyAlignment="1">
      <alignment horizontal="center"/>
    </xf>
    <xf numFmtId="0" fontId="8" fillId="0" borderId="23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vertical="center" wrapText="1"/>
    </xf>
    <xf numFmtId="0" fontId="8" fillId="0" borderId="12" xfId="1" applyNumberFormat="1" applyFont="1" applyBorder="1"/>
    <xf numFmtId="0" fontId="8" fillId="0" borderId="24" xfId="1" applyNumberFormat="1" applyFont="1" applyBorder="1" applyAlignment="1">
      <alignment horizontal="center" vertical="center" wrapText="1"/>
    </xf>
    <xf numFmtId="0" fontId="9" fillId="0" borderId="25" xfId="0" applyFont="1" applyBorder="1"/>
    <xf numFmtId="0" fontId="9" fillId="0" borderId="26" xfId="0" applyFont="1" applyBorder="1"/>
    <xf numFmtId="0" fontId="8" fillId="0" borderId="4" xfId="1" applyNumberFormat="1" applyFont="1" applyBorder="1" applyAlignment="1">
      <alignment horizontal="center" vertical="center" wrapText="1"/>
    </xf>
    <xf numFmtId="0" fontId="8" fillId="0" borderId="4" xfId="1" applyNumberFormat="1" applyFont="1" applyBorder="1"/>
    <xf numFmtId="0" fontId="8" fillId="0" borderId="14" xfId="1" applyNumberFormat="1" applyFont="1" applyBorder="1" applyAlignment="1">
      <alignment horizontal="center" vertical="center" wrapText="1"/>
    </xf>
    <xf numFmtId="0" fontId="9" fillId="0" borderId="15" xfId="0" applyFont="1" applyBorder="1" applyAlignment="1"/>
    <xf numFmtId="0" fontId="9" fillId="0" borderId="16" xfId="0" applyFont="1" applyBorder="1" applyAlignment="1"/>
    <xf numFmtId="0" fontId="8" fillId="2" borderId="6" xfId="1" applyNumberFormat="1" applyFont="1" applyFill="1" applyBorder="1" applyAlignment="1">
      <alignment horizontal="center" vertical="center" wrapText="1"/>
    </xf>
    <xf numFmtId="0" fontId="9" fillId="2" borderId="17" xfId="1" applyNumberFormat="1" applyFont="1" applyFill="1" applyBorder="1" applyAlignment="1">
      <alignment horizontal="center"/>
    </xf>
    <xf numFmtId="0" fontId="9" fillId="2" borderId="13" xfId="1" applyNumberFormat="1" applyFont="1" applyFill="1" applyBorder="1" applyAlignment="1">
      <alignment horizontal="center"/>
    </xf>
    <xf numFmtId="5" fontId="9" fillId="3" borderId="18" xfId="0" applyNumberFormat="1" applyFont="1" applyFill="1" applyBorder="1" applyAlignment="1">
      <alignment horizontal="center"/>
    </xf>
    <xf numFmtId="0" fontId="8" fillId="0" borderId="19" xfId="1" applyNumberFormat="1" applyFont="1" applyBorder="1"/>
    <xf numFmtId="0" fontId="8" fillId="0" borderId="20" xfId="1" applyNumberFormat="1" applyFont="1" applyBorder="1"/>
    <xf numFmtId="0" fontId="8" fillId="0" borderId="21" xfId="1" applyNumberFormat="1" applyFont="1" applyBorder="1" applyAlignment="1">
      <alignment horizontal="center" vertical="center" wrapText="1"/>
    </xf>
    <xf numFmtId="0" fontId="8" fillId="0" borderId="21" xfId="1" applyNumberFormat="1" applyFont="1" applyBorder="1"/>
    <xf numFmtId="0" fontId="4" fillId="2" borderId="14" xfId="0" applyFont="1" applyFill="1" applyBorder="1" applyAlignment="1"/>
    <xf numFmtId="0" fontId="0" fillId="2" borderId="15" xfId="0" applyFill="1" applyBorder="1" applyAlignment="1"/>
  </cellXfs>
  <cellStyles count="9">
    <cellStyle name="Comma_Income_BenefitsFFY2006-2007_LIHEAP Protected" xfId="1"/>
    <cellStyle name="Comma0" xfId="2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7:Q35"/>
  <sheetViews>
    <sheetView tabSelected="1" topLeftCell="A11" workbookViewId="0">
      <selection activeCell="G7" sqref="G7"/>
    </sheetView>
  </sheetViews>
  <sheetFormatPr defaultRowHeight="12.75"/>
  <cols>
    <col min="2" max="2" width="7" customWidth="1"/>
    <col min="3" max="4" width="9.140625" hidden="1" customWidth="1"/>
    <col min="5" max="5" width="35.28515625" customWidth="1"/>
    <col min="6" max="6" width="22.7109375" customWidth="1"/>
    <col min="12" max="12" width="11.28515625" customWidth="1"/>
    <col min="16" max="16" width="28" customWidth="1"/>
  </cols>
  <sheetData>
    <row r="7" spans="5:17" ht="12.75" customHeight="1">
      <c r="G7" s="5"/>
      <c r="H7" s="35" t="s">
        <v>16</v>
      </c>
    </row>
    <row r="8" spans="5:17" ht="18.75">
      <c r="H8" s="36" t="s">
        <v>17</v>
      </c>
      <c r="Q8" t="s">
        <v>8</v>
      </c>
    </row>
    <row r="9" spans="5:17" ht="25.5">
      <c r="H9" s="36" t="s">
        <v>18</v>
      </c>
    </row>
    <row r="10" spans="5:17">
      <c r="F10" s="54"/>
      <c r="G10" s="55"/>
      <c r="H10" s="55"/>
      <c r="I10" s="55"/>
      <c r="J10" s="55"/>
      <c r="K10" s="55"/>
    </row>
    <row r="11" spans="5:17" ht="21" thickBot="1">
      <c r="E11" s="52">
        <v>2</v>
      </c>
      <c r="F11" s="53"/>
      <c r="G11" s="53"/>
      <c r="H11" s="53"/>
      <c r="I11" s="53"/>
      <c r="J11" s="53"/>
      <c r="K11" s="53"/>
    </row>
    <row r="12" spans="5:17" ht="26.25">
      <c r="E12" s="37"/>
      <c r="F12" s="40"/>
    </row>
    <row r="13" spans="5:17" ht="39">
      <c r="E13" s="38" t="s">
        <v>19</v>
      </c>
      <c r="F13" s="41">
        <v>2</v>
      </c>
    </row>
    <row r="14" spans="5:17" ht="31.5" thickBot="1">
      <c r="E14" s="39"/>
      <c r="F14" s="42"/>
    </row>
    <row r="15" spans="5:17" ht="27.75" customHeight="1" thickBot="1">
      <c r="E15" s="43">
        <v>1</v>
      </c>
      <c r="F15" s="44">
        <v>21660</v>
      </c>
    </row>
    <row r="16" spans="5:17" ht="27.75" thickBot="1">
      <c r="E16" s="43">
        <v>2</v>
      </c>
      <c r="F16" s="44">
        <v>29140</v>
      </c>
    </row>
    <row r="17" spans="5:6" ht="27.75" thickBot="1">
      <c r="E17" s="43">
        <v>3</v>
      </c>
      <c r="F17" s="44">
        <v>36620</v>
      </c>
    </row>
    <row r="18" spans="5:6" ht="27.75" thickBot="1">
      <c r="E18" s="43">
        <v>4</v>
      </c>
      <c r="F18" s="44">
        <v>44100</v>
      </c>
    </row>
    <row r="19" spans="5:6" ht="27.75" thickBot="1">
      <c r="E19" s="43">
        <v>5</v>
      </c>
      <c r="F19" s="44">
        <v>51580</v>
      </c>
    </row>
    <row r="20" spans="5:6" ht="27.75" thickBot="1">
      <c r="E20" s="43">
        <v>6</v>
      </c>
      <c r="F20" s="44">
        <v>59060</v>
      </c>
    </row>
    <row r="21" spans="5:6" ht="27.75" thickBot="1">
      <c r="E21" s="43">
        <v>7</v>
      </c>
      <c r="F21" s="44">
        <v>66540</v>
      </c>
    </row>
    <row r="22" spans="5:6" ht="27.75" thickBot="1">
      <c r="E22" s="43">
        <v>8</v>
      </c>
      <c r="F22" s="44">
        <v>74020</v>
      </c>
    </row>
    <row r="23" spans="5:6" ht="75.75" thickBot="1">
      <c r="E23" s="45" t="s">
        <v>20</v>
      </c>
      <c r="F23" s="44">
        <v>7480</v>
      </c>
    </row>
    <row r="24" spans="5:6">
      <c r="E24" s="46"/>
    </row>
    <row r="25" spans="5:6">
      <c r="E25" s="47" t="s">
        <v>21</v>
      </c>
    </row>
    <row r="26" spans="5:6">
      <c r="E26" s="48"/>
    </row>
    <row r="27" spans="5:6">
      <c r="E27" s="46"/>
    </row>
    <row r="28" spans="5:6" ht="15.75">
      <c r="E28" s="49"/>
      <c r="F28" s="50"/>
    </row>
    <row r="29" spans="5:6" ht="15.75">
      <c r="E29" s="49"/>
      <c r="F29" s="50"/>
    </row>
    <row r="30" spans="5:6">
      <c r="E30" s="49"/>
      <c r="F30" s="51"/>
    </row>
    <row r="31" spans="5:6">
      <c r="E31" s="49"/>
      <c r="F31" s="51"/>
    </row>
    <row r="32" spans="5:6">
      <c r="E32" s="49"/>
      <c r="F32" s="51"/>
    </row>
    <row r="33" spans="5:6">
      <c r="E33" s="49"/>
      <c r="F33" s="51"/>
    </row>
    <row r="34" spans="5:6">
      <c r="E34" s="49"/>
      <c r="F34" s="51"/>
    </row>
    <row r="35" spans="5:6">
      <c r="E35" s="49"/>
      <c r="F35" s="51"/>
    </row>
  </sheetData>
  <mergeCells count="2">
    <mergeCell ref="E11:K11"/>
    <mergeCell ref="F10:K10"/>
  </mergeCells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topLeftCell="A5" zoomScaleNormal="100" workbookViewId="0">
      <selection sqref="A1:J28"/>
    </sheetView>
  </sheetViews>
  <sheetFormatPr defaultRowHeight="12.75"/>
  <cols>
    <col min="1" max="1" width="20.28515625" customWidth="1"/>
    <col min="2" max="2" width="14.7109375" customWidth="1"/>
    <col min="3" max="3" width="13" customWidth="1"/>
    <col min="4" max="4" width="12.7109375" customWidth="1"/>
    <col min="5" max="6" width="12.140625" customWidth="1"/>
    <col min="7" max="7" width="12.7109375" customWidth="1"/>
    <col min="8" max="8" width="14.28515625" customWidth="1"/>
    <col min="9" max="9" width="14.140625" customWidth="1"/>
    <col min="10" max="10" width="14" customWidth="1"/>
  </cols>
  <sheetData>
    <row r="1" spans="1:10" ht="18.75" thickBot="1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18">
      <c r="A2" s="75" t="s">
        <v>15</v>
      </c>
      <c r="B2" s="76"/>
      <c r="C2" s="76"/>
      <c r="D2" s="76"/>
      <c r="E2" s="76"/>
      <c r="F2" s="76"/>
      <c r="G2" s="76"/>
      <c r="H2" s="76"/>
      <c r="I2" s="76"/>
      <c r="J2" s="77"/>
    </row>
    <row r="3" spans="1:10" ht="18">
      <c r="A3" s="61" t="s">
        <v>1</v>
      </c>
      <c r="B3" s="62"/>
      <c r="C3" s="62"/>
      <c r="D3" s="62"/>
      <c r="E3" s="62"/>
      <c r="F3" s="62"/>
      <c r="G3" s="62"/>
      <c r="H3" s="62"/>
      <c r="I3" s="62"/>
      <c r="J3" s="63"/>
    </row>
    <row r="4" spans="1:10" ht="18.75" thickBot="1">
      <c r="A4" s="58" t="s">
        <v>3</v>
      </c>
      <c r="B4" s="59"/>
      <c r="C4" s="59"/>
      <c r="D4" s="59"/>
      <c r="E4" s="59"/>
      <c r="F4" s="59"/>
      <c r="G4" s="59"/>
      <c r="H4" s="59"/>
      <c r="I4" s="59"/>
      <c r="J4" s="60"/>
    </row>
    <row r="5" spans="1:10" ht="15.75" customHeight="1">
      <c r="A5" s="64" t="s">
        <v>2</v>
      </c>
      <c r="B5" s="67"/>
      <c r="C5" s="68"/>
      <c r="D5" s="68"/>
      <c r="E5" s="68"/>
      <c r="F5" s="68"/>
      <c r="G5" s="68"/>
      <c r="H5" s="68"/>
      <c r="I5" s="68"/>
      <c r="J5" s="69"/>
    </row>
    <row r="6" spans="1:10" ht="54.75" customHeight="1">
      <c r="A6" s="65"/>
      <c r="B6" s="13" t="s">
        <v>4</v>
      </c>
      <c r="C6" s="70" t="s">
        <v>5</v>
      </c>
      <c r="D6" s="71"/>
      <c r="E6" s="70" t="s">
        <v>12</v>
      </c>
      <c r="F6" s="71"/>
      <c r="G6" s="70" t="s">
        <v>13</v>
      </c>
      <c r="H6" s="71"/>
      <c r="I6" s="81" t="s">
        <v>11</v>
      </c>
      <c r="J6" s="82"/>
    </row>
    <row r="7" spans="1:10" ht="18.75" thickBot="1">
      <c r="A7" s="66"/>
      <c r="B7" s="14" t="s">
        <v>6</v>
      </c>
      <c r="C7" s="78" t="s">
        <v>7</v>
      </c>
      <c r="D7" s="79"/>
      <c r="E7" s="79"/>
      <c r="F7" s="79"/>
      <c r="G7" s="79"/>
      <c r="H7" s="79"/>
      <c r="I7" s="79"/>
      <c r="J7" s="80"/>
    </row>
    <row r="8" spans="1:10" ht="18">
      <c r="A8" s="15">
        <v>1</v>
      </c>
      <c r="B8" s="16">
        <f t="shared" ref="B8:B27" si="0">F8*0.5</f>
        <v>5585</v>
      </c>
      <c r="C8" s="17">
        <f>B8+1</f>
        <v>5586</v>
      </c>
      <c r="D8" s="17">
        <f>E8-1</f>
        <v>8376.5</v>
      </c>
      <c r="E8" s="18">
        <f t="shared" ref="E8:E27" si="1">F8*0.75</f>
        <v>8377.5</v>
      </c>
      <c r="F8" s="16">
        <f>B30</f>
        <v>11170</v>
      </c>
      <c r="G8" s="18">
        <f>F8+1</f>
        <v>11171</v>
      </c>
      <c r="H8" s="16">
        <f t="shared" ref="H8:H27" si="2">F8*1.25</f>
        <v>13962.5</v>
      </c>
      <c r="I8" s="18">
        <f>H8+1</f>
        <v>13963.5</v>
      </c>
      <c r="J8" s="19">
        <f>F8*1.5</f>
        <v>16755</v>
      </c>
    </row>
    <row r="9" spans="1:10" ht="18">
      <c r="A9" s="20">
        <v>2</v>
      </c>
      <c r="B9" s="21">
        <f t="shared" si="0"/>
        <v>7565</v>
      </c>
      <c r="C9" s="22">
        <f t="shared" ref="C9:C27" si="3">B9+1</f>
        <v>7566</v>
      </c>
      <c r="D9" s="22">
        <f t="shared" ref="D9:D27" si="4">E9-1</f>
        <v>11346.5</v>
      </c>
      <c r="E9" s="23">
        <f t="shared" si="1"/>
        <v>11347.5</v>
      </c>
      <c r="F9" s="24">
        <f>F8+$B$31</f>
        <v>15130</v>
      </c>
      <c r="G9" s="23">
        <f t="shared" ref="G9:G27" si="5">F9+1</f>
        <v>15131</v>
      </c>
      <c r="H9" s="21">
        <f t="shared" si="2"/>
        <v>18912.5</v>
      </c>
      <c r="I9" s="23">
        <f t="shared" ref="I9:I27" si="6">H9+1</f>
        <v>18913.5</v>
      </c>
      <c r="J9" s="25">
        <f t="shared" ref="J9:J27" si="7">F9*1.5</f>
        <v>22695</v>
      </c>
    </row>
    <row r="10" spans="1:10" ht="18">
      <c r="A10" s="26">
        <v>3</v>
      </c>
      <c r="B10" s="27">
        <f t="shared" si="0"/>
        <v>9545</v>
      </c>
      <c r="C10" s="28">
        <f t="shared" si="3"/>
        <v>9546</v>
      </c>
      <c r="D10" s="28">
        <f t="shared" si="4"/>
        <v>14316.5</v>
      </c>
      <c r="E10" s="29">
        <f t="shared" si="1"/>
        <v>14317.5</v>
      </c>
      <c r="F10" s="30">
        <f t="shared" ref="F10:F27" si="8">F9+$B$31</f>
        <v>19090</v>
      </c>
      <c r="G10" s="29">
        <f t="shared" si="5"/>
        <v>19091</v>
      </c>
      <c r="H10" s="27">
        <f t="shared" si="2"/>
        <v>23862.5</v>
      </c>
      <c r="I10" s="29">
        <f t="shared" si="6"/>
        <v>23863.5</v>
      </c>
      <c r="J10" s="31">
        <f t="shared" si="7"/>
        <v>28635</v>
      </c>
    </row>
    <row r="11" spans="1:10" ht="18">
      <c r="A11" s="20">
        <v>4</v>
      </c>
      <c r="B11" s="21">
        <f t="shared" si="0"/>
        <v>11525</v>
      </c>
      <c r="C11" s="22">
        <f t="shared" si="3"/>
        <v>11526</v>
      </c>
      <c r="D11" s="22">
        <f t="shared" si="4"/>
        <v>17286.5</v>
      </c>
      <c r="E11" s="23">
        <f t="shared" si="1"/>
        <v>17287.5</v>
      </c>
      <c r="F11" s="24">
        <f t="shared" si="8"/>
        <v>23050</v>
      </c>
      <c r="G11" s="23">
        <f t="shared" si="5"/>
        <v>23051</v>
      </c>
      <c r="H11" s="21">
        <f t="shared" si="2"/>
        <v>28812.5</v>
      </c>
      <c r="I11" s="23">
        <f t="shared" si="6"/>
        <v>28813.5</v>
      </c>
      <c r="J11" s="25">
        <f t="shared" si="7"/>
        <v>34575</v>
      </c>
    </row>
    <row r="12" spans="1:10" ht="18">
      <c r="A12" s="32">
        <v>5</v>
      </c>
      <c r="B12" s="16">
        <f t="shared" si="0"/>
        <v>13505</v>
      </c>
      <c r="C12" s="17">
        <f t="shared" si="3"/>
        <v>13506</v>
      </c>
      <c r="D12" s="17">
        <f t="shared" si="4"/>
        <v>20256.5</v>
      </c>
      <c r="E12" s="18">
        <f t="shared" si="1"/>
        <v>20257.5</v>
      </c>
      <c r="F12" s="30">
        <f t="shared" si="8"/>
        <v>27010</v>
      </c>
      <c r="G12" s="18">
        <f t="shared" si="5"/>
        <v>27011</v>
      </c>
      <c r="H12" s="16">
        <f t="shared" si="2"/>
        <v>33762.5</v>
      </c>
      <c r="I12" s="18">
        <f t="shared" si="6"/>
        <v>33763.5</v>
      </c>
      <c r="J12" s="19">
        <f t="shared" si="7"/>
        <v>40515</v>
      </c>
    </row>
    <row r="13" spans="1:10" ht="18">
      <c r="A13" s="20">
        <v>6</v>
      </c>
      <c r="B13" s="21">
        <f t="shared" si="0"/>
        <v>15485</v>
      </c>
      <c r="C13" s="22">
        <f t="shared" si="3"/>
        <v>15486</v>
      </c>
      <c r="D13" s="22">
        <f t="shared" si="4"/>
        <v>23226.5</v>
      </c>
      <c r="E13" s="23">
        <f t="shared" si="1"/>
        <v>23227.5</v>
      </c>
      <c r="F13" s="24">
        <f t="shared" si="8"/>
        <v>30970</v>
      </c>
      <c r="G13" s="23">
        <f t="shared" si="5"/>
        <v>30971</v>
      </c>
      <c r="H13" s="21">
        <f t="shared" si="2"/>
        <v>38712.5</v>
      </c>
      <c r="I13" s="23">
        <f t="shared" si="6"/>
        <v>38713.5</v>
      </c>
      <c r="J13" s="25">
        <f t="shared" si="7"/>
        <v>46455</v>
      </c>
    </row>
    <row r="14" spans="1:10" ht="18">
      <c r="A14" s="32">
        <v>7</v>
      </c>
      <c r="B14" s="16">
        <f t="shared" si="0"/>
        <v>17465</v>
      </c>
      <c r="C14" s="17">
        <f t="shared" si="3"/>
        <v>17466</v>
      </c>
      <c r="D14" s="17">
        <f t="shared" si="4"/>
        <v>26196.5</v>
      </c>
      <c r="E14" s="18">
        <f t="shared" si="1"/>
        <v>26197.5</v>
      </c>
      <c r="F14" s="30">
        <f t="shared" si="8"/>
        <v>34930</v>
      </c>
      <c r="G14" s="18">
        <f t="shared" si="5"/>
        <v>34931</v>
      </c>
      <c r="H14" s="16">
        <f t="shared" si="2"/>
        <v>43662.5</v>
      </c>
      <c r="I14" s="18">
        <f t="shared" si="6"/>
        <v>43663.5</v>
      </c>
      <c r="J14" s="19">
        <f t="shared" si="7"/>
        <v>52395</v>
      </c>
    </row>
    <row r="15" spans="1:10" ht="18">
      <c r="A15" s="20">
        <v>8</v>
      </c>
      <c r="B15" s="33">
        <f t="shared" si="0"/>
        <v>19445</v>
      </c>
      <c r="C15" s="22">
        <f t="shared" si="3"/>
        <v>19446</v>
      </c>
      <c r="D15" s="21">
        <f t="shared" si="4"/>
        <v>29166.5</v>
      </c>
      <c r="E15" s="22">
        <f t="shared" si="1"/>
        <v>29167.5</v>
      </c>
      <c r="F15" s="24">
        <f t="shared" si="8"/>
        <v>38890</v>
      </c>
      <c r="G15" s="23">
        <f t="shared" si="5"/>
        <v>38891</v>
      </c>
      <c r="H15" s="21">
        <f t="shared" si="2"/>
        <v>48612.5</v>
      </c>
      <c r="I15" s="23">
        <f t="shared" si="6"/>
        <v>48613.5</v>
      </c>
      <c r="J15" s="25">
        <f t="shared" si="7"/>
        <v>58335</v>
      </c>
    </row>
    <row r="16" spans="1:10" ht="18">
      <c r="A16" s="26">
        <v>9</v>
      </c>
      <c r="B16" s="27">
        <f t="shared" si="0"/>
        <v>21425</v>
      </c>
      <c r="C16" s="17">
        <f t="shared" si="3"/>
        <v>21426</v>
      </c>
      <c r="D16" s="17">
        <f t="shared" si="4"/>
        <v>32136.5</v>
      </c>
      <c r="E16" s="29">
        <f t="shared" si="1"/>
        <v>32137.5</v>
      </c>
      <c r="F16" s="30">
        <f t="shared" si="8"/>
        <v>42850</v>
      </c>
      <c r="G16" s="18">
        <f t="shared" si="5"/>
        <v>42851</v>
      </c>
      <c r="H16" s="27">
        <f t="shared" si="2"/>
        <v>53562.5</v>
      </c>
      <c r="I16" s="18">
        <f t="shared" si="6"/>
        <v>53563.5</v>
      </c>
      <c r="J16" s="31">
        <f t="shared" si="7"/>
        <v>64275</v>
      </c>
    </row>
    <row r="17" spans="1:10" ht="18">
      <c r="A17" s="20">
        <v>10</v>
      </c>
      <c r="B17" s="21">
        <f t="shared" si="0"/>
        <v>23405</v>
      </c>
      <c r="C17" s="22">
        <f t="shared" si="3"/>
        <v>23406</v>
      </c>
      <c r="D17" s="22">
        <f t="shared" si="4"/>
        <v>35106.5</v>
      </c>
      <c r="E17" s="23">
        <f t="shared" si="1"/>
        <v>35107.5</v>
      </c>
      <c r="F17" s="24">
        <f t="shared" si="8"/>
        <v>46810</v>
      </c>
      <c r="G17" s="23">
        <f t="shared" si="5"/>
        <v>46811</v>
      </c>
      <c r="H17" s="21">
        <f t="shared" si="2"/>
        <v>58512.5</v>
      </c>
      <c r="I17" s="23">
        <f t="shared" si="6"/>
        <v>58513.5</v>
      </c>
      <c r="J17" s="25">
        <f t="shared" si="7"/>
        <v>70215</v>
      </c>
    </row>
    <row r="18" spans="1:10" ht="18">
      <c r="A18" s="26">
        <v>11</v>
      </c>
      <c r="B18" s="27">
        <f t="shared" si="0"/>
        <v>25385</v>
      </c>
      <c r="C18" s="17">
        <f t="shared" si="3"/>
        <v>25386</v>
      </c>
      <c r="D18" s="17">
        <f t="shared" si="4"/>
        <v>38076.5</v>
      </c>
      <c r="E18" s="29">
        <f t="shared" si="1"/>
        <v>38077.5</v>
      </c>
      <c r="F18" s="30">
        <f t="shared" si="8"/>
        <v>50770</v>
      </c>
      <c r="G18" s="18">
        <f t="shared" si="5"/>
        <v>50771</v>
      </c>
      <c r="H18" s="27">
        <f t="shared" si="2"/>
        <v>63462.5</v>
      </c>
      <c r="I18" s="18">
        <f t="shared" si="6"/>
        <v>63463.5</v>
      </c>
      <c r="J18" s="31">
        <f t="shared" si="7"/>
        <v>76155</v>
      </c>
    </row>
    <row r="19" spans="1:10" ht="18">
      <c r="A19" s="20">
        <v>12</v>
      </c>
      <c r="B19" s="21">
        <f t="shared" si="0"/>
        <v>27365</v>
      </c>
      <c r="C19" s="22">
        <f t="shared" si="3"/>
        <v>27366</v>
      </c>
      <c r="D19" s="22">
        <f t="shared" si="4"/>
        <v>41046.5</v>
      </c>
      <c r="E19" s="23">
        <f t="shared" si="1"/>
        <v>41047.5</v>
      </c>
      <c r="F19" s="24">
        <f t="shared" si="8"/>
        <v>54730</v>
      </c>
      <c r="G19" s="23">
        <f t="shared" si="5"/>
        <v>54731</v>
      </c>
      <c r="H19" s="21">
        <f t="shared" si="2"/>
        <v>68412.5</v>
      </c>
      <c r="I19" s="23">
        <f t="shared" si="6"/>
        <v>68413.5</v>
      </c>
      <c r="J19" s="25">
        <f t="shared" si="7"/>
        <v>82095</v>
      </c>
    </row>
    <row r="20" spans="1:10" ht="18">
      <c r="A20" s="26">
        <v>13</v>
      </c>
      <c r="B20" s="27">
        <f t="shared" si="0"/>
        <v>29345</v>
      </c>
      <c r="C20" s="17">
        <f t="shared" si="3"/>
        <v>29346</v>
      </c>
      <c r="D20" s="17">
        <f t="shared" si="4"/>
        <v>44016.5</v>
      </c>
      <c r="E20" s="29">
        <f t="shared" si="1"/>
        <v>44017.5</v>
      </c>
      <c r="F20" s="30">
        <f t="shared" si="8"/>
        <v>58690</v>
      </c>
      <c r="G20" s="18">
        <f t="shared" si="5"/>
        <v>58691</v>
      </c>
      <c r="H20" s="27">
        <f t="shared" si="2"/>
        <v>73362.5</v>
      </c>
      <c r="I20" s="18">
        <f t="shared" si="6"/>
        <v>73363.5</v>
      </c>
      <c r="J20" s="31">
        <f t="shared" si="7"/>
        <v>88035</v>
      </c>
    </row>
    <row r="21" spans="1:10" ht="18">
      <c r="A21" s="20">
        <v>14</v>
      </c>
      <c r="B21" s="21">
        <f t="shared" si="0"/>
        <v>31325</v>
      </c>
      <c r="C21" s="22">
        <f t="shared" si="3"/>
        <v>31326</v>
      </c>
      <c r="D21" s="22">
        <f t="shared" si="4"/>
        <v>46986.5</v>
      </c>
      <c r="E21" s="23">
        <f t="shared" si="1"/>
        <v>46987.5</v>
      </c>
      <c r="F21" s="24">
        <f t="shared" si="8"/>
        <v>62650</v>
      </c>
      <c r="G21" s="23">
        <f t="shared" si="5"/>
        <v>62651</v>
      </c>
      <c r="H21" s="21">
        <f t="shared" si="2"/>
        <v>78312.5</v>
      </c>
      <c r="I21" s="23">
        <f t="shared" si="6"/>
        <v>78313.5</v>
      </c>
      <c r="J21" s="25">
        <f t="shared" si="7"/>
        <v>93975</v>
      </c>
    </row>
    <row r="22" spans="1:10" ht="18">
      <c r="A22" s="26">
        <v>15</v>
      </c>
      <c r="B22" s="27">
        <f t="shared" si="0"/>
        <v>33305</v>
      </c>
      <c r="C22" s="17">
        <f t="shared" si="3"/>
        <v>33306</v>
      </c>
      <c r="D22" s="17">
        <f t="shared" si="4"/>
        <v>49956.5</v>
      </c>
      <c r="E22" s="29">
        <f t="shared" si="1"/>
        <v>49957.5</v>
      </c>
      <c r="F22" s="30">
        <f t="shared" si="8"/>
        <v>66610</v>
      </c>
      <c r="G22" s="18">
        <f t="shared" si="5"/>
        <v>66611</v>
      </c>
      <c r="H22" s="27">
        <f t="shared" si="2"/>
        <v>83262.5</v>
      </c>
      <c r="I22" s="18">
        <f t="shared" si="6"/>
        <v>83263.5</v>
      </c>
      <c r="J22" s="31">
        <f t="shared" si="7"/>
        <v>99915</v>
      </c>
    </row>
    <row r="23" spans="1:10" ht="18">
      <c r="A23" s="20">
        <v>16</v>
      </c>
      <c r="B23" s="21">
        <f t="shared" si="0"/>
        <v>35285</v>
      </c>
      <c r="C23" s="22">
        <f t="shared" si="3"/>
        <v>35286</v>
      </c>
      <c r="D23" s="22">
        <f t="shared" si="4"/>
        <v>52926.5</v>
      </c>
      <c r="E23" s="23">
        <f t="shared" si="1"/>
        <v>52927.5</v>
      </c>
      <c r="F23" s="24">
        <f t="shared" si="8"/>
        <v>70570</v>
      </c>
      <c r="G23" s="23">
        <f t="shared" si="5"/>
        <v>70571</v>
      </c>
      <c r="H23" s="21">
        <f t="shared" si="2"/>
        <v>88212.5</v>
      </c>
      <c r="I23" s="23">
        <f t="shared" si="6"/>
        <v>88213.5</v>
      </c>
      <c r="J23" s="25">
        <f t="shared" si="7"/>
        <v>105855</v>
      </c>
    </row>
    <row r="24" spans="1:10" ht="18">
      <c r="A24" s="26">
        <v>17</v>
      </c>
      <c r="B24" s="27">
        <f t="shared" si="0"/>
        <v>37265</v>
      </c>
      <c r="C24" s="17">
        <f t="shared" si="3"/>
        <v>37266</v>
      </c>
      <c r="D24" s="17">
        <f t="shared" si="4"/>
        <v>55896.5</v>
      </c>
      <c r="E24" s="29">
        <f t="shared" si="1"/>
        <v>55897.5</v>
      </c>
      <c r="F24" s="30">
        <f t="shared" si="8"/>
        <v>74530</v>
      </c>
      <c r="G24" s="18">
        <f t="shared" si="5"/>
        <v>74531</v>
      </c>
      <c r="H24" s="27">
        <f t="shared" si="2"/>
        <v>93162.5</v>
      </c>
      <c r="I24" s="18">
        <f t="shared" si="6"/>
        <v>93163.5</v>
      </c>
      <c r="J24" s="31">
        <f t="shared" si="7"/>
        <v>111795</v>
      </c>
    </row>
    <row r="25" spans="1:10" ht="18">
      <c r="A25" s="20">
        <v>18</v>
      </c>
      <c r="B25" s="21">
        <f t="shared" si="0"/>
        <v>39245</v>
      </c>
      <c r="C25" s="22">
        <f t="shared" si="3"/>
        <v>39246</v>
      </c>
      <c r="D25" s="22">
        <f t="shared" si="4"/>
        <v>58866.5</v>
      </c>
      <c r="E25" s="23">
        <f t="shared" si="1"/>
        <v>58867.5</v>
      </c>
      <c r="F25" s="24">
        <f t="shared" si="8"/>
        <v>78490</v>
      </c>
      <c r="G25" s="23">
        <f t="shared" si="5"/>
        <v>78491</v>
      </c>
      <c r="H25" s="21">
        <f t="shared" si="2"/>
        <v>98112.5</v>
      </c>
      <c r="I25" s="23">
        <f t="shared" si="6"/>
        <v>98113.5</v>
      </c>
      <c r="J25" s="25">
        <f t="shared" si="7"/>
        <v>117735</v>
      </c>
    </row>
    <row r="26" spans="1:10" ht="18">
      <c r="A26" s="26">
        <v>19</v>
      </c>
      <c r="B26" s="27">
        <f t="shared" si="0"/>
        <v>41225</v>
      </c>
      <c r="C26" s="17">
        <f t="shared" si="3"/>
        <v>41226</v>
      </c>
      <c r="D26" s="17">
        <f t="shared" si="4"/>
        <v>61836.5</v>
      </c>
      <c r="E26" s="29">
        <f t="shared" si="1"/>
        <v>61837.5</v>
      </c>
      <c r="F26" s="30">
        <f t="shared" si="8"/>
        <v>82450</v>
      </c>
      <c r="G26" s="18">
        <f t="shared" si="5"/>
        <v>82451</v>
      </c>
      <c r="H26" s="27">
        <f t="shared" si="2"/>
        <v>103062.5</v>
      </c>
      <c r="I26" s="18">
        <f t="shared" si="6"/>
        <v>103063.5</v>
      </c>
      <c r="J26" s="31">
        <f t="shared" si="7"/>
        <v>123675</v>
      </c>
    </row>
    <row r="27" spans="1:10" ht="18.75" thickBot="1">
      <c r="A27" s="34">
        <v>20</v>
      </c>
      <c r="B27" s="21">
        <f t="shared" si="0"/>
        <v>43205</v>
      </c>
      <c r="C27" s="22">
        <f t="shared" si="3"/>
        <v>43206</v>
      </c>
      <c r="D27" s="22">
        <f t="shared" si="4"/>
        <v>64806.5</v>
      </c>
      <c r="E27" s="23">
        <f t="shared" si="1"/>
        <v>64807.5</v>
      </c>
      <c r="F27" s="24">
        <f t="shared" si="8"/>
        <v>86410</v>
      </c>
      <c r="G27" s="23">
        <f t="shared" si="5"/>
        <v>86411</v>
      </c>
      <c r="H27" s="21">
        <f t="shared" si="2"/>
        <v>108012.5</v>
      </c>
      <c r="I27" s="23">
        <f t="shared" si="6"/>
        <v>108013.5</v>
      </c>
      <c r="J27" s="25">
        <f t="shared" si="7"/>
        <v>129615</v>
      </c>
    </row>
    <row r="28" spans="1:10" ht="19.5" thickBot="1">
      <c r="A28" s="83" t="s">
        <v>22</v>
      </c>
      <c r="B28" s="84"/>
      <c r="C28" s="84"/>
      <c r="D28" s="84"/>
      <c r="E28" s="3"/>
      <c r="F28" s="3"/>
      <c r="G28" s="3"/>
      <c r="H28" s="3"/>
      <c r="I28" s="3"/>
      <c r="J28" s="4"/>
    </row>
    <row r="29" spans="1:10">
      <c r="A29" s="56"/>
      <c r="B29" s="57"/>
      <c r="C29" s="57"/>
      <c r="D29" s="57"/>
      <c r="E29" s="57"/>
      <c r="F29" s="2"/>
      <c r="G29" s="2"/>
      <c r="H29" s="2"/>
      <c r="I29" s="1"/>
      <c r="J29" s="1"/>
    </row>
    <row r="30" spans="1:10" ht="25.5">
      <c r="A30" s="9" t="s">
        <v>9</v>
      </c>
      <c r="B30" s="7">
        <v>11170</v>
      </c>
      <c r="C30" s="6"/>
      <c r="D30" s="11" t="s">
        <v>14</v>
      </c>
      <c r="E30" s="12"/>
    </row>
    <row r="31" spans="1:10" ht="38.25">
      <c r="A31" s="10" t="s">
        <v>10</v>
      </c>
      <c r="B31" s="8">
        <v>3960</v>
      </c>
      <c r="C31" s="1"/>
    </row>
  </sheetData>
  <mergeCells count="13">
    <mergeCell ref="A1:J1"/>
    <mergeCell ref="A2:J2"/>
    <mergeCell ref="C7:J7"/>
    <mergeCell ref="G6:H6"/>
    <mergeCell ref="I6:J6"/>
    <mergeCell ref="A28:D28"/>
    <mergeCell ref="A29:E29"/>
    <mergeCell ref="A4:J4"/>
    <mergeCell ref="A3:J3"/>
    <mergeCell ref="A5:A7"/>
    <mergeCell ref="B5:J5"/>
    <mergeCell ref="C6:D6"/>
    <mergeCell ref="E6:F6"/>
  </mergeCells>
  <phoneticPr fontId="0" type="noConversion"/>
  <pageMargins left="0.75" right="0.75" top="1" bottom="1" header="0.5" footer="0.5"/>
  <pageSetup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CSBG_200%</vt:lpstr>
      <vt:lpstr>Matrix_01_23_09</vt:lpstr>
      <vt:lpstr>Matrix_01_23_09!Print_Area</vt:lpstr>
    </vt:vector>
  </TitlesOfParts>
  <Company>DCA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hildaf</dc:creator>
  <cp:lastModifiedBy>user</cp:lastModifiedBy>
  <cp:lastPrinted>2012-01-30T20:28:22Z</cp:lastPrinted>
  <dcterms:created xsi:type="dcterms:W3CDTF">2006-01-26T23:35:37Z</dcterms:created>
  <dcterms:modified xsi:type="dcterms:W3CDTF">2012-03-30T21:40:29Z</dcterms:modified>
</cp:coreProperties>
</file>